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" windowWidth="15576" windowHeight="12012"/>
  </bookViews>
  <sheets>
    <sheet name="август" sheetId="1" r:id="rId1"/>
    <sheet name="Лист2" sheetId="2" r:id="rId2"/>
    <sheet name="Лист3" sheetId="3" r:id="rId3"/>
  </sheets>
  <externalReferences>
    <externalReference r:id="rId4"/>
  </externalReferences>
  <calcPr calcId="145621"/>
</workbook>
</file>

<file path=xl/calcChain.xml><?xml version="1.0" encoding="utf-8"?>
<calcChain xmlns="http://schemas.openxmlformats.org/spreadsheetml/2006/main">
  <c r="E24" i="1" l="1"/>
  <c r="L22" i="1" l="1"/>
  <c r="K22" i="1"/>
  <c r="J22" i="1"/>
  <c r="C22" i="1"/>
  <c r="D22" i="1"/>
  <c r="E22" i="1"/>
  <c r="E21" i="1"/>
  <c r="L16" i="1"/>
  <c r="L15" i="1"/>
  <c r="L14" i="1"/>
  <c r="H18" i="1"/>
  <c r="G18" i="1"/>
  <c r="G17" i="1"/>
  <c r="F17" i="1"/>
  <c r="E18" i="1"/>
  <c r="E17" i="1"/>
  <c r="E16" i="1"/>
  <c r="E15" i="1"/>
  <c r="E14" i="1"/>
  <c r="E13" i="1"/>
  <c r="G12" i="1"/>
  <c r="G11" i="1"/>
  <c r="K9" i="1"/>
  <c r="G9" i="1"/>
  <c r="F10" i="1"/>
  <c r="E10" i="1"/>
  <c r="E9" i="1"/>
  <c r="D9" i="1"/>
  <c r="F20" i="1" l="1"/>
  <c r="E20" i="1" l="1"/>
  <c r="F11" i="1"/>
  <c r="I24" i="1" l="1"/>
  <c r="H23" i="1" l="1"/>
  <c r="G23" i="1"/>
  <c r="M23" i="1"/>
  <c r="N23" i="1"/>
  <c r="O23" i="1"/>
  <c r="K23" i="1"/>
  <c r="I10" i="1"/>
  <c r="I11" i="1"/>
  <c r="I12" i="1"/>
  <c r="I13" i="1"/>
  <c r="I16" i="1"/>
  <c r="I17" i="1"/>
  <c r="I18" i="1"/>
  <c r="I20" i="1"/>
  <c r="I21" i="1"/>
  <c r="B24" i="1"/>
  <c r="B18" i="1"/>
  <c r="B17" i="1"/>
  <c r="B16" i="1"/>
  <c r="I15" i="1"/>
  <c r="B15" i="1"/>
  <c r="I14" i="1"/>
  <c r="B14" i="1"/>
  <c r="B13" i="1"/>
  <c r="B12" i="1"/>
  <c r="B11" i="1"/>
  <c r="I9" i="1"/>
  <c r="B9" i="1"/>
  <c r="B10" i="1" l="1"/>
  <c r="K19" i="1"/>
  <c r="L19" i="1"/>
  <c r="M19" i="1"/>
  <c r="M25" i="1" s="1"/>
  <c r="N19" i="1"/>
  <c r="N25" i="1" s="1"/>
  <c r="O19" i="1"/>
  <c r="O25" i="1" s="1"/>
  <c r="J19" i="1"/>
  <c r="L23" i="1"/>
  <c r="K25" i="1"/>
  <c r="J23" i="1"/>
  <c r="D19" i="1"/>
  <c r="E19" i="1"/>
  <c r="F19" i="1"/>
  <c r="G19" i="1"/>
  <c r="G25" i="1" s="1"/>
  <c r="H19" i="1"/>
  <c r="H25" i="1" s="1"/>
  <c r="C19" i="1"/>
  <c r="B21" i="1"/>
  <c r="F23" i="1"/>
  <c r="L25" i="1" l="1"/>
  <c r="F25" i="1"/>
  <c r="C23" i="1"/>
  <c r="B22" i="1"/>
  <c r="B19" i="1"/>
  <c r="E23" i="1"/>
  <c r="E25" i="1" s="1"/>
  <c r="B20" i="1"/>
  <c r="D23" i="1"/>
  <c r="D25" i="1" s="1"/>
  <c r="I19" i="1"/>
  <c r="J25" i="1"/>
  <c r="I22" i="1"/>
  <c r="I23" i="1"/>
  <c r="I25" i="1" l="1"/>
  <c r="C25" i="1"/>
  <c r="B23" i="1"/>
  <c r="B25" i="1" s="1"/>
</calcChain>
</file>

<file path=xl/sharedStrings.xml><?xml version="1.0" encoding="utf-8"?>
<sst xmlns="http://schemas.openxmlformats.org/spreadsheetml/2006/main" count="37" uniqueCount="31">
  <si>
    <t>ВН I</t>
  </si>
  <si>
    <t>ВН</t>
  </si>
  <si>
    <t>СН I</t>
  </si>
  <si>
    <t>СН II</t>
  </si>
  <si>
    <t>НН</t>
  </si>
  <si>
    <t>ИТОГО:</t>
  </si>
  <si>
    <t>Наименование ТСО</t>
  </si>
  <si>
    <t>ООО "МЕЧЕЛ-ЭНЕРГО" не имеет среди категорий потребителей НАСЕЛЕНИЯ, весь полезный отпуск осуществляется для категории потребителей "ПРОЧИЕ"</t>
  </si>
  <si>
    <t>ГН</t>
  </si>
  <si>
    <t>В указанный объем полезного отпуска не включен объем полезного отпуска, переданный по сетям ФСК :</t>
  </si>
  <si>
    <t>ОАО "МРСК Урала"-"Челябэнерго"</t>
  </si>
  <si>
    <t>Балтика</t>
  </si>
  <si>
    <t>ЧМК</t>
  </si>
  <si>
    <t>УК</t>
  </si>
  <si>
    <t>ЗАО "Электросеть"</t>
  </si>
  <si>
    <t>Удмуртия</t>
  </si>
  <si>
    <t>Кемерово</t>
  </si>
  <si>
    <t>ПАО "МРСК Центра и Привольжья"-"Удмуртэнерго"</t>
  </si>
  <si>
    <t>ПАО "МРСК Волги"-"Оренбургэнерго"</t>
  </si>
  <si>
    <t>ООО "Кузбаская энергосетевая компания"</t>
  </si>
  <si>
    <t>МУП "ТРСК Новокузнецкого района"</t>
  </si>
  <si>
    <t>ПАО "МРСК Сибири"-"Кузбасэнерго-РЭС"</t>
  </si>
  <si>
    <t>ОАО "ИЭСК"</t>
  </si>
  <si>
    <t>ООО "Башкирские распределительные сети"</t>
  </si>
  <si>
    <t>АО "ДРСК"</t>
  </si>
  <si>
    <t>Всего (МВтч)</t>
  </si>
  <si>
    <t>Всего (МВт)</t>
  </si>
  <si>
    <t>в том числе (МВтч)</t>
  </si>
  <si>
    <t>в том числе (МВт)</t>
  </si>
  <si>
    <t>Полезный отпуск электроэнергии и мощности по тарифным группам в разрезе территориальных сетевых организаций за период   август  2015г</t>
  </si>
  <si>
    <t>ПАО "МРСК Юга"-"Волгоградэнерго"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</si>
</sst>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р_._-;\-* #,##0.00_р_._-;_-* &quot;-&quot;??_р_._-;_-@_-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0" fillId="0" borderId="0" xfId="0" applyAlignment="1">
      <alignment vertical="center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top"/>
    </xf>
    <xf numFmtId="0" fontId="6" fillId="0" borderId="3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43" fontId="6" fillId="0" borderId="1" xfId="1" applyFont="1" applyBorder="1" applyAlignment="1">
      <alignment vertical="center"/>
    </xf>
    <xf numFmtId="43" fontId="6" fillId="0" borderId="1" xfId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0" xfId="0" applyFont="1" applyAlignment="1">
      <alignment horizontal="left" wrapText="1"/>
    </xf>
    <xf numFmtId="0" fontId="7" fillId="0" borderId="0" xfId="0" applyFont="1" applyAlignment="1">
      <alignment wrapText="1"/>
    </xf>
    <xf numFmtId="0" fontId="6" fillId="0" borderId="7" xfId="0" applyFont="1" applyBorder="1" applyAlignment="1">
      <alignment horizontal="left" vertical="center" wrapText="1"/>
    </xf>
    <xf numFmtId="0" fontId="7" fillId="0" borderId="7" xfId="0" applyFont="1" applyBorder="1" applyAlignment="1">
      <alignment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44;&#1077;&#1087;&#1072;&#1088;&#1090;&#1072;&#1084;&#1077;&#1085;&#1090;%20&#1054;&#1056;&#1069;/&#1056;&#1054;&#1047;&#1053;&#1048;&#1063;&#1053;&#1067;&#1049;%20&#1056;&#1099;&#1085;&#1086;&#1082;/&#1040;&#1082;&#1090;&#1091;&#1072;&#1083;&#1100;&#1085;&#1099;&#1077;%20&#1086;&#1073;&#1098;&#1105;&#1084;&#1099;/&#1040;&#1082;&#1090;&#1091;&#1072;&#1083;&#1100;&#1085;&#1099;&#1077;%20&#1086;&#1073;&#1098;&#1105;&#1084;&#1099;%20%202015&#1075;.%20&#1076;&#1083;&#1103;%20&#1088;&#1072;&#1073;&#1086;&#1090;&#109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акупка РР"/>
      <sheetName val="Реализация (без Собств)"/>
      <sheetName val="РЭМЗ"/>
      <sheetName val="Ижсталь"/>
      <sheetName val="ЮУНК"/>
      <sheetName val="Междуреч (2)"/>
      <sheetName val="Междуреч"/>
      <sheetName val="БЗФ"/>
      <sheetName val="БМК"/>
      <sheetName val="Эльга"/>
      <sheetName val="Якутуголь"/>
      <sheetName val="Кор-ГОК"/>
      <sheetName val="Балтика"/>
      <sheetName val="УралКУЗ"/>
      <sheetName val="Волга-ФЭСТ"/>
      <sheetName val="ЧМК"/>
      <sheetName val="ТФЗ"/>
      <sheetName val="Тарифы УП "/>
      <sheetName val="Свод"/>
      <sheetName val="ОРЭ"/>
      <sheetName val="цены 2015"/>
      <sheetName val="Лист1"/>
      <sheetName val="ЧЭ расчет ВН1"/>
    </sheetNames>
    <sheetDataSet>
      <sheetData sheetId="0"/>
      <sheetData sheetId="1"/>
      <sheetData sheetId="2"/>
      <sheetData sheetId="3">
        <row r="71">
          <cell r="E71">
            <v>383.03</v>
          </cell>
          <cell r="L71">
            <v>331.303</v>
          </cell>
        </row>
        <row r="72">
          <cell r="L72">
            <v>6743.09</v>
          </cell>
        </row>
        <row r="73">
          <cell r="L73">
            <v>52.267000000000003</v>
          </cell>
        </row>
        <row r="77">
          <cell r="L77">
            <v>12.09</v>
          </cell>
        </row>
        <row r="96">
          <cell r="L96">
            <v>16719.440999999999</v>
          </cell>
        </row>
        <row r="98">
          <cell r="L98">
            <v>1018.484</v>
          </cell>
        </row>
        <row r="99">
          <cell r="L99">
            <v>120.88800000000001</v>
          </cell>
        </row>
      </sheetData>
      <sheetData sheetId="4">
        <row r="69">
          <cell r="E69">
            <v>669.13599999999997</v>
          </cell>
          <cell r="L69">
            <v>252.05</v>
          </cell>
        </row>
        <row r="70">
          <cell r="L70">
            <v>262.20600000000002</v>
          </cell>
        </row>
      </sheetData>
      <sheetData sheetId="5">
        <row r="63">
          <cell r="E63">
            <v>27991.579000000002</v>
          </cell>
          <cell r="L63">
            <v>19847.245999999999</v>
          </cell>
        </row>
        <row r="64">
          <cell r="L64">
            <v>18776.580999999998</v>
          </cell>
        </row>
        <row r="65">
          <cell r="L65">
            <v>4329.5389999999998</v>
          </cell>
        </row>
        <row r="98">
          <cell r="H98">
            <v>0</v>
          </cell>
        </row>
        <row r="99">
          <cell r="L99">
            <v>9.8670000000000009</v>
          </cell>
        </row>
        <row r="111">
          <cell r="L111">
            <v>4.74</v>
          </cell>
        </row>
        <row r="121">
          <cell r="L121">
            <v>2728.9490000000001</v>
          </cell>
        </row>
      </sheetData>
      <sheetData sheetId="6"/>
      <sheetData sheetId="7">
        <row r="68">
          <cell r="E68">
            <v>73300.544999999998</v>
          </cell>
          <cell r="L68">
            <v>69564.001999999993</v>
          </cell>
        </row>
        <row r="73">
          <cell r="L73">
            <v>95.739000000000004</v>
          </cell>
        </row>
      </sheetData>
      <sheetData sheetId="8">
        <row r="70">
          <cell r="E70">
            <v>27652.276999999998</v>
          </cell>
          <cell r="L70">
            <v>25108.942999999999</v>
          </cell>
        </row>
        <row r="75">
          <cell r="L75">
            <v>37.459000000000003</v>
          </cell>
        </row>
      </sheetData>
      <sheetData sheetId="9"/>
      <sheetData sheetId="10">
        <row r="68">
          <cell r="E68">
            <v>24787.421999999999</v>
          </cell>
          <cell r="L68">
            <v>20587.312000000002</v>
          </cell>
        </row>
        <row r="73">
          <cell r="L73">
            <v>31.42</v>
          </cell>
        </row>
      </sheetData>
      <sheetData sheetId="11"/>
      <sheetData sheetId="12">
        <row r="69">
          <cell r="E69">
            <v>239.79300000000001</v>
          </cell>
        </row>
        <row r="70">
          <cell r="K70">
            <v>0</v>
          </cell>
        </row>
      </sheetData>
      <sheetData sheetId="13">
        <row r="69">
          <cell r="E69">
            <v>3838.4960000000001</v>
          </cell>
          <cell r="L69">
            <v>6305.9750000000004</v>
          </cell>
        </row>
      </sheetData>
      <sheetData sheetId="14">
        <row r="69">
          <cell r="E69">
            <v>1789.8520000000001</v>
          </cell>
          <cell r="L69">
            <v>1500.44</v>
          </cell>
        </row>
      </sheetData>
      <sheetData sheetId="15">
        <row r="69">
          <cell r="E69">
            <v>36749.544000000002</v>
          </cell>
          <cell r="L69">
            <v>31871.489000000001</v>
          </cell>
        </row>
        <row r="70">
          <cell r="L70">
            <v>50681.99</v>
          </cell>
        </row>
        <row r="71">
          <cell r="L71">
            <v>2065.7640000000001</v>
          </cell>
        </row>
        <row r="76">
          <cell r="L76">
            <v>59.302</v>
          </cell>
        </row>
        <row r="77">
          <cell r="L77">
            <v>75.855000000000004</v>
          </cell>
        </row>
        <row r="78">
          <cell r="L78">
            <v>2.97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5"/>
  <sheetViews>
    <sheetView tabSelected="1" topLeftCell="A4" zoomScale="80" zoomScaleNormal="80" workbookViewId="0">
      <selection activeCell="A24" sqref="A24"/>
    </sheetView>
  </sheetViews>
  <sheetFormatPr defaultRowHeight="14.4" outlineLevelRow="1" x14ac:dyDescent="0.3"/>
  <cols>
    <col min="1" max="1" width="46" customWidth="1"/>
    <col min="2" max="15" width="14.21875" customWidth="1"/>
  </cols>
  <sheetData>
    <row r="1" spans="1:26" ht="15.6" x14ac:dyDescent="0.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3" spans="1:26" ht="1.8" customHeight="1" x14ac:dyDescent="0.3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s="3" customFormat="1" ht="37.799999999999997" customHeight="1" x14ac:dyDescent="0.3">
      <c r="A4" s="16" t="s">
        <v>29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29.4" customHeight="1" x14ac:dyDescent="0.3">
      <c r="A5" s="21" t="s">
        <v>7</v>
      </c>
      <c r="B5" s="21"/>
      <c r="C5" s="21"/>
      <c r="D5" s="21"/>
      <c r="E5" s="21"/>
      <c r="F5" s="21"/>
      <c r="G5" s="21"/>
      <c r="H5" s="21"/>
      <c r="I5" s="21"/>
      <c r="J5" s="22"/>
      <c r="K5" s="22"/>
      <c r="L5" s="22"/>
      <c r="M5" s="22"/>
      <c r="N5" s="22"/>
      <c r="O5" s="22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s="5" customFormat="1" ht="29.4" customHeight="1" x14ac:dyDescent="0.3">
      <c r="A6" s="23" t="s">
        <v>9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4"/>
      <c r="Q6" s="4"/>
      <c r="R6" s="4"/>
      <c r="S6" s="4"/>
      <c r="T6" s="4"/>
      <c r="U6" s="4"/>
      <c r="V6" s="4"/>
      <c r="W6" s="4"/>
      <c r="X6" s="4"/>
      <c r="Y6" s="4"/>
      <c r="Z6" s="4"/>
    </row>
    <row r="7" spans="1:26" ht="15.75" customHeight="1" x14ac:dyDescent="0.3">
      <c r="A7" s="19" t="s">
        <v>6</v>
      </c>
      <c r="B7" s="17" t="s">
        <v>25</v>
      </c>
      <c r="C7" s="13" t="s">
        <v>27</v>
      </c>
      <c r="D7" s="14"/>
      <c r="E7" s="14"/>
      <c r="F7" s="14"/>
      <c r="G7" s="14"/>
      <c r="H7" s="15"/>
      <c r="I7" s="17" t="s">
        <v>26</v>
      </c>
      <c r="J7" s="13" t="s">
        <v>28</v>
      </c>
      <c r="K7" s="14"/>
      <c r="L7" s="14"/>
      <c r="M7" s="14"/>
      <c r="N7" s="14"/>
      <c r="O7" s="15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6" x14ac:dyDescent="0.3">
      <c r="A8" s="20"/>
      <c r="B8" s="18"/>
      <c r="C8" s="10" t="s">
        <v>0</v>
      </c>
      <c r="D8" s="10" t="s">
        <v>8</v>
      </c>
      <c r="E8" s="10" t="s">
        <v>1</v>
      </c>
      <c r="F8" s="10" t="s">
        <v>2</v>
      </c>
      <c r="G8" s="10" t="s">
        <v>3</v>
      </c>
      <c r="H8" s="10" t="s">
        <v>4</v>
      </c>
      <c r="I8" s="18"/>
      <c r="J8" s="10" t="s">
        <v>0</v>
      </c>
      <c r="K8" s="10" t="s">
        <v>8</v>
      </c>
      <c r="L8" s="10" t="s">
        <v>1</v>
      </c>
      <c r="M8" s="10" t="s">
        <v>2</v>
      </c>
      <c r="N8" s="10" t="s">
        <v>3</v>
      </c>
      <c r="O8" s="10" t="s">
        <v>4</v>
      </c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1.2" x14ac:dyDescent="0.3">
      <c r="A9" s="6" t="s">
        <v>17</v>
      </c>
      <c r="B9" s="11">
        <f>SUM(C9:H9)</f>
        <v>7126.66</v>
      </c>
      <c r="C9" s="11"/>
      <c r="D9" s="11">
        <f>[1]Ижсталь!$L$72</f>
        <v>6743.09</v>
      </c>
      <c r="E9" s="11">
        <f>[1]Ижсталь!$L$71</f>
        <v>331.303</v>
      </c>
      <c r="F9" s="11"/>
      <c r="G9" s="11">
        <f>[1]Ижсталь!$L$73</f>
        <v>52.267000000000003</v>
      </c>
      <c r="H9" s="11"/>
      <c r="I9" s="11">
        <f>SUM(J9:O9)</f>
        <v>12.09</v>
      </c>
      <c r="J9" s="11"/>
      <c r="K9" s="11">
        <f>[1]Ижсталь!$L$77</f>
        <v>12.09</v>
      </c>
      <c r="L9" s="11"/>
      <c r="M9" s="11"/>
      <c r="N9" s="11"/>
      <c r="O9" s="1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6" x14ac:dyDescent="0.3">
      <c r="A10" s="6" t="s">
        <v>18</v>
      </c>
      <c r="B10" s="11">
        <f t="shared" ref="B10:B24" si="0">SUM(C10:H10)</f>
        <v>514.25600000000009</v>
      </c>
      <c r="C10" s="11"/>
      <c r="D10" s="11"/>
      <c r="E10" s="12">
        <f>[1]ЮУНК!$L$69</f>
        <v>252.05</v>
      </c>
      <c r="F10" s="11">
        <f>[1]ЮУНК!$L$70</f>
        <v>262.20600000000002</v>
      </c>
      <c r="G10" s="11"/>
      <c r="H10" s="11"/>
      <c r="I10" s="11">
        <f t="shared" ref="I10:I22" si="1">SUM(J10:O10)</f>
        <v>0</v>
      </c>
      <c r="J10" s="11"/>
      <c r="K10" s="11"/>
      <c r="L10" s="11"/>
      <c r="M10" s="11"/>
      <c r="N10" s="11"/>
      <c r="O10" s="1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6" x14ac:dyDescent="0.3">
      <c r="A11" s="6" t="s">
        <v>19</v>
      </c>
      <c r="B11" s="11">
        <f t="shared" si="0"/>
        <v>9.8670000000000009</v>
      </c>
      <c r="C11" s="11"/>
      <c r="D11" s="11"/>
      <c r="E11" s="11"/>
      <c r="F11" s="11">
        <f>'[1]Междуреч (2)'!$H$98</f>
        <v>0</v>
      </c>
      <c r="G11" s="11">
        <f>'[1]Междуреч (2)'!$L$99</f>
        <v>9.8670000000000009</v>
      </c>
      <c r="H11" s="11"/>
      <c r="I11" s="11">
        <f t="shared" si="1"/>
        <v>0</v>
      </c>
      <c r="J11" s="11"/>
      <c r="K11" s="11"/>
      <c r="L11" s="11"/>
      <c r="M11" s="11"/>
      <c r="N11" s="11"/>
      <c r="O11" s="1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6" x14ac:dyDescent="0.3">
      <c r="A12" s="6" t="s">
        <v>20</v>
      </c>
      <c r="B12" s="11">
        <f t="shared" si="0"/>
        <v>4.74</v>
      </c>
      <c r="C12" s="11"/>
      <c r="D12" s="11"/>
      <c r="E12" s="11"/>
      <c r="F12" s="11"/>
      <c r="G12" s="11">
        <f>'[1]Междуреч (2)'!$L$111</f>
        <v>4.74</v>
      </c>
      <c r="H12" s="11"/>
      <c r="I12" s="11">
        <f t="shared" si="1"/>
        <v>0</v>
      </c>
      <c r="J12" s="11"/>
      <c r="K12" s="11"/>
      <c r="L12" s="11"/>
      <c r="M12" s="11"/>
      <c r="N12" s="11"/>
      <c r="O12" s="1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6" x14ac:dyDescent="0.3">
      <c r="A13" s="7" t="s">
        <v>21</v>
      </c>
      <c r="B13" s="11">
        <f t="shared" si="0"/>
        <v>2728.9490000000001</v>
      </c>
      <c r="C13" s="11"/>
      <c r="D13" s="11"/>
      <c r="E13" s="11">
        <f>'[1]Междуреч (2)'!$L$121</f>
        <v>2728.9490000000001</v>
      </c>
      <c r="F13" s="11"/>
      <c r="G13" s="11"/>
      <c r="H13" s="11"/>
      <c r="I13" s="11">
        <f t="shared" si="1"/>
        <v>0</v>
      </c>
      <c r="J13" s="11"/>
      <c r="K13" s="11"/>
      <c r="L13" s="11"/>
      <c r="M13" s="11"/>
      <c r="N13" s="11"/>
      <c r="O13" s="1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6" x14ac:dyDescent="0.3">
      <c r="A14" s="7" t="s">
        <v>22</v>
      </c>
      <c r="B14" s="11">
        <f t="shared" si="0"/>
        <v>69564.001999999993</v>
      </c>
      <c r="C14" s="11"/>
      <c r="D14" s="11"/>
      <c r="E14" s="11">
        <f>[1]БЗФ!$L$68</f>
        <v>69564.001999999993</v>
      </c>
      <c r="F14" s="11"/>
      <c r="G14" s="11"/>
      <c r="H14" s="11"/>
      <c r="I14" s="11">
        <f t="shared" si="1"/>
        <v>95.739000000000004</v>
      </c>
      <c r="J14" s="11"/>
      <c r="K14" s="11"/>
      <c r="L14" s="11">
        <f>[1]БЗФ!$L$73</f>
        <v>95.739000000000004</v>
      </c>
      <c r="M14" s="11"/>
      <c r="N14" s="11"/>
      <c r="O14" s="1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6" x14ac:dyDescent="0.3">
      <c r="A15" s="7" t="s">
        <v>23</v>
      </c>
      <c r="B15" s="11">
        <f t="shared" si="0"/>
        <v>25108.942999999999</v>
      </c>
      <c r="C15" s="11"/>
      <c r="D15" s="11"/>
      <c r="E15" s="11">
        <f>[1]БМК!$L$70</f>
        <v>25108.942999999999</v>
      </c>
      <c r="F15" s="11"/>
      <c r="G15" s="11"/>
      <c r="H15" s="11"/>
      <c r="I15" s="11">
        <f t="shared" si="1"/>
        <v>37.459000000000003</v>
      </c>
      <c r="J15" s="11"/>
      <c r="K15" s="11"/>
      <c r="L15" s="11">
        <f>[1]БМК!$L$75</f>
        <v>37.459000000000003</v>
      </c>
      <c r="M15" s="11"/>
      <c r="N15" s="11"/>
      <c r="O15" s="1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6" x14ac:dyDescent="0.3">
      <c r="A16" s="7" t="s">
        <v>24</v>
      </c>
      <c r="B16" s="11">
        <f t="shared" si="0"/>
        <v>20587.312000000002</v>
      </c>
      <c r="C16" s="11"/>
      <c r="D16" s="11"/>
      <c r="E16" s="11">
        <f>[1]Якутуголь!$L$68</f>
        <v>20587.312000000002</v>
      </c>
      <c r="F16" s="11"/>
      <c r="G16" s="11"/>
      <c r="H16" s="11"/>
      <c r="I16" s="11">
        <f t="shared" si="1"/>
        <v>31.42</v>
      </c>
      <c r="J16" s="11"/>
      <c r="K16" s="11"/>
      <c r="L16" s="11">
        <f>[1]Якутуголь!$L$73</f>
        <v>31.42</v>
      </c>
      <c r="M16" s="11"/>
      <c r="N16" s="11"/>
      <c r="O16" s="1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6" hidden="1" outlineLevel="1" x14ac:dyDescent="0.3">
      <c r="A17" s="8" t="s">
        <v>16</v>
      </c>
      <c r="B17" s="11">
        <f t="shared" si="0"/>
        <v>42953.365999999995</v>
      </c>
      <c r="C17" s="11"/>
      <c r="D17" s="11"/>
      <c r="E17" s="11">
        <f>'[1]Междуреч (2)'!$L$63</f>
        <v>19847.245999999999</v>
      </c>
      <c r="F17" s="11">
        <f>'[1]Междуреч (2)'!$L$64</f>
        <v>18776.580999999998</v>
      </c>
      <c r="G17" s="11">
        <f>'[1]Междуреч (2)'!$L$65</f>
        <v>4329.5389999999998</v>
      </c>
      <c r="H17" s="11"/>
      <c r="I17" s="11">
        <f t="shared" si="1"/>
        <v>0</v>
      </c>
      <c r="J17" s="11"/>
      <c r="K17" s="11"/>
      <c r="L17" s="11"/>
      <c r="M17" s="11"/>
      <c r="N17" s="11"/>
      <c r="O17" s="1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6" hidden="1" outlineLevel="1" x14ac:dyDescent="0.3">
      <c r="A18" s="8" t="s">
        <v>15</v>
      </c>
      <c r="B18" s="11">
        <f t="shared" si="0"/>
        <v>17858.812999999998</v>
      </c>
      <c r="C18" s="11"/>
      <c r="D18" s="11"/>
      <c r="E18" s="11">
        <f>[1]Ижсталь!$L$96</f>
        <v>16719.440999999999</v>
      </c>
      <c r="F18" s="11"/>
      <c r="G18" s="11">
        <f>[1]Ижсталь!$L$98</f>
        <v>1018.484</v>
      </c>
      <c r="H18" s="11">
        <f>[1]Ижсталь!$L$99</f>
        <v>120.88800000000001</v>
      </c>
      <c r="I18" s="11">
        <f t="shared" si="1"/>
        <v>0</v>
      </c>
      <c r="J18" s="11"/>
      <c r="K18" s="11"/>
      <c r="L18" s="11"/>
      <c r="M18" s="11"/>
      <c r="N18" s="11"/>
      <c r="O18" s="1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0" customHeight="1" collapsed="1" x14ac:dyDescent="0.3">
      <c r="A19" s="6" t="s">
        <v>14</v>
      </c>
      <c r="B19" s="11">
        <f t="shared" si="0"/>
        <v>60812.178999999996</v>
      </c>
      <c r="C19" s="11">
        <f>SUM(C17:C18)</f>
        <v>0</v>
      </c>
      <c r="D19" s="11">
        <f>SUM(D17:D18)</f>
        <v>0</v>
      </c>
      <c r="E19" s="11">
        <f t="shared" ref="E19:J19" si="2">SUM(E17:E18)</f>
        <v>36566.686999999998</v>
      </c>
      <c r="F19" s="11">
        <f t="shared" si="2"/>
        <v>18776.580999999998</v>
      </c>
      <c r="G19" s="11">
        <f t="shared" si="2"/>
        <v>5348.0230000000001</v>
      </c>
      <c r="H19" s="11">
        <f t="shared" si="2"/>
        <v>120.88800000000001</v>
      </c>
      <c r="I19" s="11">
        <f t="shared" si="1"/>
        <v>0</v>
      </c>
      <c r="J19" s="11">
        <f t="shared" si="2"/>
        <v>0</v>
      </c>
      <c r="K19" s="11">
        <f t="shared" ref="K19" si="3">SUM(K17:K18)</f>
        <v>0</v>
      </c>
      <c r="L19" s="11">
        <f t="shared" ref="L19" si="4">SUM(L17:L18)</f>
        <v>0</v>
      </c>
      <c r="M19" s="11">
        <f t="shared" ref="M19" si="5">SUM(M17:M18)</f>
        <v>0</v>
      </c>
      <c r="N19" s="11">
        <f t="shared" ref="N19" si="6">SUM(N17:N18)</f>
        <v>0</v>
      </c>
      <c r="O19" s="11">
        <f t="shared" ref="O19" si="7">SUM(O17:O18)</f>
        <v>0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0" hidden="1" customHeight="1" outlineLevel="1" x14ac:dyDescent="0.3">
      <c r="A20" s="8" t="s">
        <v>11</v>
      </c>
      <c r="B20" s="11">
        <f t="shared" si="0"/>
        <v>0</v>
      </c>
      <c r="C20" s="11"/>
      <c r="D20" s="11"/>
      <c r="E20" s="11">
        <f>[1]Балтика!$Y$69</f>
        <v>0</v>
      </c>
      <c r="F20" s="11">
        <f>[1]Балтика!$K$70</f>
        <v>0</v>
      </c>
      <c r="G20" s="11"/>
      <c r="H20" s="11"/>
      <c r="I20" s="11">
        <f t="shared" si="1"/>
        <v>0</v>
      </c>
      <c r="J20" s="11"/>
      <c r="K20" s="11"/>
      <c r="L20" s="11"/>
      <c r="M20" s="11"/>
      <c r="N20" s="11"/>
      <c r="O20" s="1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0" hidden="1" customHeight="1" outlineLevel="1" x14ac:dyDescent="0.3">
      <c r="A21" s="8" t="s">
        <v>13</v>
      </c>
      <c r="B21" s="11">
        <f t="shared" si="0"/>
        <v>6305.9750000000004</v>
      </c>
      <c r="C21" s="11"/>
      <c r="D21" s="11"/>
      <c r="E21" s="11">
        <f>[1]УралКУЗ!$L$69</f>
        <v>6305.9750000000004</v>
      </c>
      <c r="F21" s="11"/>
      <c r="G21" s="11"/>
      <c r="H21" s="11"/>
      <c r="I21" s="11">
        <f t="shared" si="1"/>
        <v>0</v>
      </c>
      <c r="J21" s="11"/>
      <c r="K21" s="11"/>
      <c r="L21" s="11"/>
      <c r="M21" s="11"/>
      <c r="N21" s="11"/>
      <c r="O21" s="1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0" hidden="1" customHeight="1" outlineLevel="1" x14ac:dyDescent="0.3">
      <c r="A22" s="8" t="s">
        <v>12</v>
      </c>
      <c r="B22" s="11">
        <f t="shared" si="0"/>
        <v>84619.243000000002</v>
      </c>
      <c r="C22" s="11">
        <f>[1]ЧМК!$L$70</f>
        <v>50681.99</v>
      </c>
      <c r="D22" s="11">
        <f>[1]ЧМК!$L$71</f>
        <v>2065.7640000000001</v>
      </c>
      <c r="E22" s="11">
        <f>[1]ЧМК!$L$69</f>
        <v>31871.489000000001</v>
      </c>
      <c r="F22" s="11"/>
      <c r="G22" s="11"/>
      <c r="H22" s="11"/>
      <c r="I22" s="11">
        <f t="shared" si="1"/>
        <v>138.12700000000001</v>
      </c>
      <c r="J22" s="11">
        <f>[1]ЧМК!$L$77</f>
        <v>75.855000000000004</v>
      </c>
      <c r="K22" s="11">
        <f>[1]ЧМК!$L$78</f>
        <v>2.97</v>
      </c>
      <c r="L22" s="11">
        <f>[1]ЧМК!$L$76</f>
        <v>59.302</v>
      </c>
      <c r="M22" s="11"/>
      <c r="N22" s="11"/>
      <c r="O22" s="1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0" customHeight="1" collapsed="1" x14ac:dyDescent="0.3">
      <c r="A23" s="9" t="s">
        <v>10</v>
      </c>
      <c r="B23" s="11">
        <f t="shared" si="0"/>
        <v>90925.217999999993</v>
      </c>
      <c r="C23" s="11">
        <f t="shared" ref="C23:H23" si="8">SUM(C20:C22)</f>
        <v>50681.99</v>
      </c>
      <c r="D23" s="11">
        <f t="shared" si="8"/>
        <v>2065.7640000000001</v>
      </c>
      <c r="E23" s="11">
        <f t="shared" si="8"/>
        <v>38177.464</v>
      </c>
      <c r="F23" s="11">
        <f t="shared" si="8"/>
        <v>0</v>
      </c>
      <c r="G23" s="11">
        <f t="shared" si="8"/>
        <v>0</v>
      </c>
      <c r="H23" s="11">
        <f t="shared" si="8"/>
        <v>0</v>
      </c>
      <c r="I23" s="11">
        <f>SUM(J23:O23)</f>
        <v>138.12700000000001</v>
      </c>
      <c r="J23" s="11">
        <f>SUM(J20:J22)</f>
        <v>75.855000000000004</v>
      </c>
      <c r="K23" s="11">
        <f t="shared" ref="K23:O23" si="9">SUM(K20:K22)</f>
        <v>2.97</v>
      </c>
      <c r="L23" s="11">
        <f t="shared" si="9"/>
        <v>59.302</v>
      </c>
      <c r="M23" s="11">
        <f t="shared" si="9"/>
        <v>0</v>
      </c>
      <c r="N23" s="11">
        <f t="shared" si="9"/>
        <v>0</v>
      </c>
      <c r="O23" s="11">
        <f t="shared" si="9"/>
        <v>0</v>
      </c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0" customHeight="1" x14ac:dyDescent="0.3">
      <c r="A24" s="6" t="s">
        <v>30</v>
      </c>
      <c r="B24" s="11">
        <f t="shared" si="0"/>
        <v>1500.44</v>
      </c>
      <c r="C24" s="11"/>
      <c r="D24" s="11"/>
      <c r="E24" s="11">
        <f>'[1]Волга-ФЭСТ'!$L$69</f>
        <v>1500.44</v>
      </c>
      <c r="F24" s="11"/>
      <c r="G24" s="11"/>
      <c r="H24" s="11"/>
      <c r="I24" s="11">
        <f>SUM(J24:O24)</f>
        <v>0</v>
      </c>
      <c r="J24" s="11"/>
      <c r="K24" s="11"/>
      <c r="L24" s="11"/>
      <c r="M24" s="11"/>
      <c r="N24" s="11"/>
      <c r="O24" s="1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22.8" customHeight="1" x14ac:dyDescent="0.3">
      <c r="A25" s="1" t="s">
        <v>5</v>
      </c>
      <c r="B25" s="11">
        <f t="shared" ref="B25:J25" si="10">SUM(B9:B24)</f>
        <v>430619.96299999999</v>
      </c>
      <c r="C25" s="11">
        <f t="shared" si="10"/>
        <v>101363.98</v>
      </c>
      <c r="D25" s="11">
        <f t="shared" si="10"/>
        <v>10874.617999999999</v>
      </c>
      <c r="E25" s="11">
        <f t="shared" si="10"/>
        <v>269561.30099999998</v>
      </c>
      <c r="F25" s="11">
        <f>SUM(F9:F24)</f>
        <v>37815.367999999995</v>
      </c>
      <c r="G25" s="11">
        <f t="shared" si="10"/>
        <v>10762.92</v>
      </c>
      <c r="H25" s="11">
        <f t="shared" si="10"/>
        <v>241.77600000000001</v>
      </c>
      <c r="I25" s="11">
        <f t="shared" si="10"/>
        <v>452.96200000000005</v>
      </c>
      <c r="J25" s="11">
        <f t="shared" si="10"/>
        <v>151.71</v>
      </c>
      <c r="K25" s="11">
        <f t="shared" ref="K25:O25" si="11">SUM(K9:K24)</f>
        <v>18.03</v>
      </c>
      <c r="L25" s="11">
        <f>SUM(L9:L24)</f>
        <v>283.22199999999998</v>
      </c>
      <c r="M25" s="11">
        <f>SUM(M9:M24)</f>
        <v>0</v>
      </c>
      <c r="N25" s="11">
        <f t="shared" si="11"/>
        <v>0</v>
      </c>
      <c r="O25" s="11">
        <f t="shared" si="11"/>
        <v>0</v>
      </c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6" x14ac:dyDescent="0.3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6" x14ac:dyDescent="0.3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6" x14ac:dyDescent="0.3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6" x14ac:dyDescent="0.3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6" x14ac:dyDescent="0.3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6" x14ac:dyDescent="0.3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6" x14ac:dyDescent="0.3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6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6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6" x14ac:dyDescent="0.3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</sheetData>
  <sheetProtection password="CCD8" sheet="1" objects="1" scenarios="1" formatCells="0" formatColumns="0" formatRows="0" insertColumns="0" insertRows="0" insertHyperlinks="0" deleteColumns="0" deleteRows="0" sort="0" autoFilter="0" pivotTables="0"/>
  <mergeCells count="8">
    <mergeCell ref="J7:O7"/>
    <mergeCell ref="A4:O4"/>
    <mergeCell ref="B7:B8"/>
    <mergeCell ref="C7:H7"/>
    <mergeCell ref="A7:A8"/>
    <mergeCell ref="I7:I8"/>
    <mergeCell ref="A5:O5"/>
    <mergeCell ref="A6:O6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август</vt:lpstr>
      <vt:lpstr>Лист2</vt:lpstr>
      <vt:lpstr>Лист3</vt:lpstr>
    </vt:vector>
  </TitlesOfParts>
  <Company>CHMK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Gerl</dc:creator>
  <cp:lastModifiedBy>Руслан</cp:lastModifiedBy>
  <dcterms:created xsi:type="dcterms:W3CDTF">2016-07-25T04:23:17Z</dcterms:created>
  <dcterms:modified xsi:type="dcterms:W3CDTF">2016-07-25T12:02:29Z</dcterms:modified>
</cp:coreProperties>
</file>